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9672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/>
  <c r="H15"/>
  <c r="G15"/>
  <c r="F15"/>
  <c r="E15"/>
  <c r="D15"/>
  <c r="C15"/>
  <c r="I14"/>
  <c r="F14"/>
  <c r="E14"/>
  <c r="I13"/>
  <c r="F13"/>
  <c r="E13"/>
  <c r="I12"/>
  <c r="F12"/>
  <c r="E12"/>
  <c r="I11"/>
  <c r="F11"/>
  <c r="E11"/>
  <c r="I10"/>
  <c r="F10"/>
  <c r="E10"/>
  <c r="I9"/>
  <c r="F9"/>
  <c r="E9"/>
  <c r="I8"/>
  <c r="F8"/>
  <c r="E8"/>
  <c r="I7"/>
  <c r="F7"/>
  <c r="E7"/>
  <c r="I6"/>
  <c r="F6"/>
  <c r="E6"/>
  <c r="I5"/>
  <c r="F5"/>
  <c r="E5"/>
  <c r="I4"/>
  <c r="F4"/>
  <c r="E4"/>
  <c r="I3"/>
  <c r="F3"/>
  <c r="E3"/>
</calcChain>
</file>

<file path=xl/sharedStrings.xml><?xml version="1.0" encoding="utf-8"?>
<sst xmlns="http://schemas.openxmlformats.org/spreadsheetml/2006/main" count="13" uniqueCount="13">
  <si>
    <t>2024年度刷卡机刷卡记录统计</t>
  </si>
  <si>
    <t>序号</t>
  </si>
  <si>
    <t>时 间</t>
  </si>
  <si>
    <t>早餐划卡
（次）</t>
  </si>
  <si>
    <t>早餐金额
（元）</t>
  </si>
  <si>
    <t>午餐划卡
（次）</t>
  </si>
  <si>
    <t>午餐金额
（元）</t>
  </si>
  <si>
    <t>晚餐划卡
（次）</t>
  </si>
  <si>
    <t>晚餐金额
（元）</t>
  </si>
  <si>
    <t>销售金额
（元）</t>
  </si>
  <si>
    <t>合计</t>
  </si>
  <si>
    <t>注：</t>
  </si>
  <si>
    <t>2024年度早午晚划卡次数总计：320363次     刷卡营业额总计：3290533.4元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</si>
</sst>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57" fontId="4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57" fontId="1" fillId="0" borderId="0" xfId="0" applyNumberFormat="1" applyFont="1">
      <alignment vertical="center"/>
    </xf>
    <xf numFmtId="57" fontId="0" fillId="0" borderId="0" xfId="0" applyNumberForma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4" borderId="1" xfId="0" applyFont="1" applyFill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abSelected="1" workbookViewId="0">
      <selection activeCell="K4" sqref="K4"/>
    </sheetView>
  </sheetViews>
  <sheetFormatPr defaultColWidth="9" defaultRowHeight="25.05" customHeight="1"/>
  <cols>
    <col min="1" max="1" width="6.21875" customWidth="1"/>
    <col min="2" max="2" width="14.44140625" customWidth="1"/>
    <col min="3" max="3" width="10.109375" customWidth="1"/>
    <col min="4" max="4" width="10.6640625" customWidth="1"/>
    <col min="5" max="5" width="10.109375" customWidth="1"/>
    <col min="6" max="6" width="10.6640625" customWidth="1"/>
    <col min="7" max="7" width="10.109375" customWidth="1"/>
    <col min="8" max="8" width="10.6640625" customWidth="1"/>
    <col min="9" max="9" width="11.21875" customWidth="1"/>
  </cols>
  <sheetData>
    <row r="1" spans="1:9" ht="34.95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</row>
    <row r="2" spans="1:9" s="1" customFormat="1" ht="67.05" customHeight="1">
      <c r="A2" s="2" t="s">
        <v>1</v>
      </c>
      <c r="B2" s="2" t="s">
        <v>2</v>
      </c>
      <c r="C2" s="3" t="s">
        <v>3</v>
      </c>
      <c r="D2" s="4" t="s">
        <v>4</v>
      </c>
      <c r="E2" s="3" t="s">
        <v>5</v>
      </c>
      <c r="F2" s="4" t="s">
        <v>6</v>
      </c>
      <c r="G2" s="3" t="s">
        <v>7</v>
      </c>
      <c r="H2" s="4" t="s">
        <v>8</v>
      </c>
      <c r="I2" s="12" t="s">
        <v>9</v>
      </c>
    </row>
    <row r="3" spans="1:9" ht="25.05" customHeight="1">
      <c r="A3" s="5">
        <v>1</v>
      </c>
      <c r="B3" s="6">
        <v>45292</v>
      </c>
      <c r="C3" s="5">
        <v>3427</v>
      </c>
      <c r="D3" s="5">
        <v>15927.5</v>
      </c>
      <c r="E3" s="5">
        <f>24255-G3</f>
        <v>24034</v>
      </c>
      <c r="F3" s="5">
        <f>264045.5-H3</f>
        <v>250449.5</v>
      </c>
      <c r="G3" s="5">
        <v>221</v>
      </c>
      <c r="H3" s="5">
        <v>13596</v>
      </c>
      <c r="I3" s="13">
        <f>D3+F3+H3</f>
        <v>279973</v>
      </c>
    </row>
    <row r="4" spans="1:9" ht="25.05" customHeight="1">
      <c r="A4" s="5">
        <v>2</v>
      </c>
      <c r="B4" s="6">
        <v>45323</v>
      </c>
      <c r="C4" s="5">
        <v>2784</v>
      </c>
      <c r="D4" s="5">
        <v>13126.7</v>
      </c>
      <c r="E4" s="5">
        <f>17425-G4</f>
        <v>17348</v>
      </c>
      <c r="F4" s="5">
        <f>194127-H4</f>
        <v>183817</v>
      </c>
      <c r="G4" s="5">
        <v>77</v>
      </c>
      <c r="H4" s="5">
        <v>10310</v>
      </c>
      <c r="I4" s="13">
        <f t="shared" ref="I4:I14" si="0">D4+F4+H4</f>
        <v>207253.7</v>
      </c>
    </row>
    <row r="5" spans="1:9" ht="25.05" customHeight="1">
      <c r="A5" s="5">
        <v>3</v>
      </c>
      <c r="B5" s="6">
        <v>45352</v>
      </c>
      <c r="C5" s="5">
        <v>2951</v>
      </c>
      <c r="D5" s="5">
        <v>14291.5</v>
      </c>
      <c r="E5" s="5">
        <f>23327-G5</f>
        <v>23181</v>
      </c>
      <c r="F5" s="5">
        <f>264057.5-H5</f>
        <v>243825.5</v>
      </c>
      <c r="G5" s="5">
        <v>146</v>
      </c>
      <c r="H5" s="5">
        <v>20232</v>
      </c>
      <c r="I5" s="13">
        <f t="shared" si="0"/>
        <v>278349</v>
      </c>
    </row>
    <row r="6" spans="1:9" ht="25.05" customHeight="1">
      <c r="A6" s="5">
        <v>4</v>
      </c>
      <c r="B6" s="6">
        <v>45383</v>
      </c>
      <c r="C6" s="5">
        <v>2971</v>
      </c>
      <c r="D6" s="5">
        <v>14441.5</v>
      </c>
      <c r="E6" s="5">
        <f>25121-G6</f>
        <v>24886</v>
      </c>
      <c r="F6" s="5">
        <f>281962.6-H6</f>
        <v>261170.6</v>
      </c>
      <c r="G6" s="5">
        <v>235</v>
      </c>
      <c r="H6" s="5">
        <v>20792</v>
      </c>
      <c r="I6" s="13">
        <f t="shared" si="0"/>
        <v>296404.09999999998</v>
      </c>
    </row>
    <row r="7" spans="1:9" ht="25.05" customHeight="1">
      <c r="A7" s="5">
        <v>5</v>
      </c>
      <c r="B7" s="6">
        <v>45413</v>
      </c>
      <c r="C7" s="5">
        <v>3109</v>
      </c>
      <c r="D7" s="5">
        <v>15358.7</v>
      </c>
      <c r="E7" s="5">
        <f>24291-G7</f>
        <v>24045</v>
      </c>
      <c r="F7" s="5">
        <f>269269.5-H7</f>
        <v>249091</v>
      </c>
      <c r="G7" s="5">
        <v>246</v>
      </c>
      <c r="H7" s="5">
        <v>20178.5</v>
      </c>
      <c r="I7" s="13">
        <f t="shared" si="0"/>
        <v>284628.2</v>
      </c>
    </row>
    <row r="8" spans="1:9" ht="25.05" customHeight="1">
      <c r="A8" s="5">
        <v>6</v>
      </c>
      <c r="B8" s="6">
        <v>45444</v>
      </c>
      <c r="C8" s="5">
        <v>2913</v>
      </c>
      <c r="D8" s="5">
        <v>13843.5</v>
      </c>
      <c r="E8" s="5">
        <f>22154-G8</f>
        <v>21898</v>
      </c>
      <c r="F8" s="5">
        <f>240138.4-H8</f>
        <v>222357.9</v>
      </c>
      <c r="G8" s="5">
        <v>256</v>
      </c>
      <c r="H8" s="5">
        <v>17780.5</v>
      </c>
      <c r="I8" s="13">
        <f t="shared" si="0"/>
        <v>253981.9</v>
      </c>
    </row>
    <row r="9" spans="1:9" ht="25.05" customHeight="1">
      <c r="A9" s="5">
        <v>7</v>
      </c>
      <c r="B9" s="6">
        <v>45474</v>
      </c>
      <c r="C9" s="5">
        <v>3842</v>
      </c>
      <c r="D9" s="5">
        <v>20018.2</v>
      </c>
      <c r="E9" s="5">
        <f>27115-G9</f>
        <v>26785</v>
      </c>
      <c r="F9" s="5">
        <f>295897.6-H9</f>
        <v>272943.09999999998</v>
      </c>
      <c r="G9" s="5">
        <v>330</v>
      </c>
      <c r="H9" s="5">
        <v>22954.5</v>
      </c>
      <c r="I9" s="13">
        <f t="shared" si="0"/>
        <v>315915.8</v>
      </c>
    </row>
    <row r="10" spans="1:9" ht="25.05" customHeight="1">
      <c r="A10" s="5">
        <v>8</v>
      </c>
      <c r="B10" s="6">
        <v>45505</v>
      </c>
      <c r="C10" s="5">
        <v>3725</v>
      </c>
      <c r="D10" s="5">
        <v>20387.7</v>
      </c>
      <c r="E10" s="5">
        <f>25916-G10</f>
        <v>25738</v>
      </c>
      <c r="F10" s="5">
        <f>275666.8-H10</f>
        <v>258888.8</v>
      </c>
      <c r="G10" s="5">
        <v>178</v>
      </c>
      <c r="H10" s="5">
        <v>16778</v>
      </c>
      <c r="I10" s="13">
        <f t="shared" si="0"/>
        <v>296054.5</v>
      </c>
    </row>
    <row r="11" spans="1:9" ht="25.05" customHeight="1">
      <c r="A11" s="5">
        <v>9</v>
      </c>
      <c r="B11" s="6">
        <v>45536</v>
      </c>
      <c r="C11" s="5">
        <v>2874</v>
      </c>
      <c r="D11" s="5">
        <v>15573.1</v>
      </c>
      <c r="E11" s="5">
        <f>24466-G11</f>
        <v>24181</v>
      </c>
      <c r="F11" s="5">
        <f>264712.4-H11</f>
        <v>246343.4</v>
      </c>
      <c r="G11" s="5">
        <v>285</v>
      </c>
      <c r="H11" s="5">
        <v>18369</v>
      </c>
      <c r="I11" s="13">
        <f t="shared" si="0"/>
        <v>280285.5</v>
      </c>
    </row>
    <row r="12" spans="1:9" ht="25.05" customHeight="1">
      <c r="A12" s="5">
        <v>10</v>
      </c>
      <c r="B12" s="6">
        <v>45566</v>
      </c>
      <c r="C12" s="5">
        <v>2414</v>
      </c>
      <c r="D12" s="5">
        <v>12126.5</v>
      </c>
      <c r="E12" s="5">
        <f>21908-G12</f>
        <v>21733</v>
      </c>
      <c r="F12" s="5">
        <f>233342.7-H12</f>
        <v>224134.7</v>
      </c>
      <c r="G12" s="5">
        <v>175</v>
      </c>
      <c r="H12" s="5">
        <v>9208</v>
      </c>
      <c r="I12" s="13">
        <f t="shared" si="0"/>
        <v>245469.2</v>
      </c>
    </row>
    <row r="13" spans="1:9" ht="25.05" customHeight="1">
      <c r="A13" s="5">
        <v>11</v>
      </c>
      <c r="B13" s="6">
        <v>45597</v>
      </c>
      <c r="C13" s="5">
        <v>2776</v>
      </c>
      <c r="D13" s="5">
        <v>13428</v>
      </c>
      <c r="E13" s="5">
        <f>23491-G13</f>
        <v>23281</v>
      </c>
      <c r="F13" s="5">
        <f>255627.5-H13</f>
        <v>243337</v>
      </c>
      <c r="G13" s="5">
        <v>210</v>
      </c>
      <c r="H13" s="5">
        <v>12290.5</v>
      </c>
      <c r="I13" s="13">
        <f t="shared" si="0"/>
        <v>269055.5</v>
      </c>
    </row>
    <row r="14" spans="1:9" ht="25.05" customHeight="1">
      <c r="A14" s="5">
        <v>12</v>
      </c>
      <c r="B14" s="6">
        <v>45627</v>
      </c>
      <c r="C14" s="5">
        <v>2876</v>
      </c>
      <c r="D14" s="5">
        <v>14033</v>
      </c>
      <c r="E14" s="5">
        <f>24232-G14</f>
        <v>24024</v>
      </c>
      <c r="F14" s="5">
        <f>269130-H14</f>
        <v>253201</v>
      </c>
      <c r="G14" s="5">
        <v>208</v>
      </c>
      <c r="H14" s="5">
        <v>15929</v>
      </c>
      <c r="I14" s="13">
        <f t="shared" si="0"/>
        <v>283163</v>
      </c>
    </row>
    <row r="15" spans="1:9" s="1" customFormat="1" ht="25.05" customHeight="1">
      <c r="A15" s="16" t="s">
        <v>10</v>
      </c>
      <c r="B15" s="16"/>
      <c r="C15" s="7">
        <f t="shared" ref="C15:I15" si="1">SUM(C3:C14)</f>
        <v>36662</v>
      </c>
      <c r="D15" s="8">
        <f t="shared" si="1"/>
        <v>182555.9</v>
      </c>
      <c r="E15" s="7">
        <f t="shared" si="1"/>
        <v>281134</v>
      </c>
      <c r="F15" s="8">
        <f t="shared" si="1"/>
        <v>2909559.5</v>
      </c>
      <c r="G15" s="7">
        <f t="shared" si="1"/>
        <v>2567</v>
      </c>
      <c r="H15" s="8">
        <f t="shared" si="1"/>
        <v>198418</v>
      </c>
      <c r="I15" s="14">
        <f t="shared" si="1"/>
        <v>3290533.4</v>
      </c>
    </row>
    <row r="16" spans="1:9" ht="25.05" customHeight="1">
      <c r="A16" s="9" t="s">
        <v>11</v>
      </c>
      <c r="B16" s="10" t="s">
        <v>12</v>
      </c>
      <c r="C16" s="1"/>
      <c r="D16" s="1"/>
      <c r="E16" s="1"/>
      <c r="F16" s="1"/>
      <c r="G16" s="1"/>
      <c r="H16" s="1"/>
    </row>
    <row r="17" spans="2:2" ht="25.05" customHeight="1">
      <c r="B17" s="11"/>
    </row>
    <row r="18" spans="2:2" ht="25.05" customHeight="1">
      <c r="B18" s="11"/>
    </row>
    <row r="19" spans="2:2" ht="25.05" customHeight="1">
      <c r="B19" s="11"/>
    </row>
    <row r="20" spans="2:2" ht="25.05" customHeight="1">
      <c r="B20" s="11"/>
    </row>
    <row r="21" spans="2:2" ht="25.05" customHeight="1">
      <c r="B21" s="11"/>
    </row>
  </sheetData>
  <mergeCells count="2">
    <mergeCell ref="A1:I1"/>
    <mergeCell ref="A15:B15"/>
  </mergeCells>
  <phoneticPr fontId="5" type="noConversion"/>
  <pageMargins left="0.59027777777777801" right="0.59027777777777801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4"/>
  <sheetData/>
  <phoneticPr fontId="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4"/>
  <sheetData/>
  <phoneticPr fontId="5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tt</cp:lastModifiedBy>
  <dcterms:created xsi:type="dcterms:W3CDTF">2023-05-12T11:15:00Z</dcterms:created>
  <dcterms:modified xsi:type="dcterms:W3CDTF">2025-08-12T06:50:08Z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1B589EF38C834447901D769EDD0AA6A3_13</vt:lpwstr>
  </property>
</Properties>
</file>